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ane\Google Drive\BUSINESS\MOUNT COOK\3. Coaching Delivery\1. Summit SCALE Coaching\2. The Silver Bullets\3. Cash Gap Plan\"/>
    </mc:Choice>
  </mc:AlternateContent>
  <xr:revisionPtr revIDLastSave="0" documentId="13_ncr:1_{3A35D0CF-782D-4E7D-8168-574853CD93EC}" xr6:coauthVersionLast="45" xr6:coauthVersionMax="45" xr10:uidLastSave="{00000000-0000-0000-0000-000000000000}"/>
  <bookViews>
    <workbookView xWindow="-120" yWindow="-120" windowWidth="29040" windowHeight="15840" tabRatio="361" activeTab="1" xr2:uid="{00000000-000D-0000-FFFF-FFFF00000000}"/>
  </bookViews>
  <sheets>
    <sheet name="Introduction" sheetId="4" r:id="rId1"/>
    <sheet name="Forecast" sheetId="1" r:id="rId2"/>
    <sheet name="Inflow" sheetId="2" r:id="rId3"/>
    <sheet name="OutFlow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L5" i="3" l="1"/>
  <c r="N6" i="3"/>
  <c r="O6" i="3" s="1"/>
  <c r="J6" i="3"/>
  <c r="K6" i="3" s="1"/>
  <c r="H4" i="3"/>
  <c r="I4" i="3" s="1"/>
  <c r="J4" i="3" s="1"/>
  <c r="K4" i="3" s="1"/>
  <c r="L4" i="3" s="1"/>
  <c r="M4" i="3" s="1"/>
  <c r="N4" i="3" s="1"/>
  <c r="O4" i="3" s="1"/>
  <c r="E4" i="3"/>
  <c r="F4" i="3" s="1"/>
  <c r="D4" i="3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C21" i="1"/>
  <c r="D3" i="3" l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O2" i="3"/>
  <c r="O7" i="1" s="1"/>
  <c r="O23" i="1" s="1"/>
  <c r="N2" i="3"/>
  <c r="M2" i="3"/>
  <c r="L2" i="3"/>
  <c r="L7" i="1" s="1"/>
  <c r="L23" i="1" s="1"/>
  <c r="K2" i="3"/>
  <c r="K7" i="1" s="1"/>
  <c r="K23" i="1" s="1"/>
  <c r="J2" i="3"/>
  <c r="J7" i="1" s="1"/>
  <c r="J23" i="1" s="1"/>
  <c r="I2" i="3"/>
  <c r="H2" i="3"/>
  <c r="H7" i="1" s="1"/>
  <c r="H23" i="1" s="1"/>
  <c r="G2" i="3"/>
  <c r="G7" i="1" s="1"/>
  <c r="G23" i="1" s="1"/>
  <c r="F2" i="3"/>
  <c r="F7" i="1" s="1"/>
  <c r="E2" i="3"/>
  <c r="E7" i="1" s="1"/>
  <c r="D2" i="3"/>
  <c r="D7" i="1" s="1"/>
  <c r="C2" i="3"/>
  <c r="C7" i="1" s="1"/>
  <c r="O2" i="2"/>
  <c r="O6" i="1" s="1"/>
  <c r="O22" i="1" s="1"/>
  <c r="O27" i="1" s="1"/>
  <c r="N2" i="2"/>
  <c r="M2" i="2"/>
  <c r="M6" i="1" s="1"/>
  <c r="M22" i="1" s="1"/>
  <c r="M27" i="1" s="1"/>
  <c r="L2" i="2"/>
  <c r="K2" i="2"/>
  <c r="K6" i="1" s="1"/>
  <c r="K22" i="1" s="1"/>
  <c r="K27" i="1" s="1"/>
  <c r="J2" i="2"/>
  <c r="J6" i="1" s="1"/>
  <c r="J22" i="1" s="1"/>
  <c r="J27" i="1" s="1"/>
  <c r="I2" i="2"/>
  <c r="H2" i="2"/>
  <c r="G2" i="2"/>
  <c r="F2" i="2"/>
  <c r="E2" i="2"/>
  <c r="D2" i="2"/>
  <c r="C2" i="2"/>
  <c r="C6" i="1" s="1"/>
  <c r="C22" i="1" s="1"/>
  <c r="C24" i="1" l="1"/>
  <c r="D21" i="1" s="1"/>
  <c r="J28" i="1"/>
  <c r="I7" i="1"/>
  <c r="I23" i="1" s="1"/>
  <c r="M7" i="1"/>
  <c r="M23" i="1" s="1"/>
  <c r="N7" i="1"/>
  <c r="N23" i="1" s="1"/>
  <c r="E6" i="1"/>
  <c r="E22" i="1" s="1"/>
  <c r="E27" i="1" s="1"/>
  <c r="I6" i="1"/>
  <c r="I22" i="1" s="1"/>
  <c r="I27" i="1" s="1"/>
  <c r="F6" i="1"/>
  <c r="F22" i="1" s="1"/>
  <c r="F27" i="1" s="1"/>
  <c r="N6" i="1"/>
  <c r="N22" i="1" s="1"/>
  <c r="N27" i="1" s="1"/>
  <c r="G6" i="1"/>
  <c r="G22" i="1" s="1"/>
  <c r="G27" i="1" s="1"/>
  <c r="D6" i="1"/>
  <c r="D22" i="1" s="1"/>
  <c r="D27" i="1" s="1"/>
  <c r="H6" i="1"/>
  <c r="H22" i="1" s="1"/>
  <c r="H27" i="1" s="1"/>
  <c r="L6" i="1"/>
  <c r="L22" i="1" s="1"/>
  <c r="L27" i="1" s="1"/>
  <c r="H28" i="1"/>
  <c r="F28" i="1"/>
  <c r="C28" i="1"/>
  <c r="D28" i="1"/>
  <c r="C27" i="1"/>
  <c r="C8" i="1"/>
  <c r="E28" i="1"/>
  <c r="K28" i="1"/>
  <c r="L28" i="1"/>
  <c r="O28" i="1"/>
  <c r="G28" i="1"/>
  <c r="M28" i="1" l="1"/>
  <c r="N28" i="1"/>
  <c r="I28" i="1"/>
  <c r="D5" i="1"/>
  <c r="D8" i="1" s="1"/>
  <c r="E5" i="1" s="1"/>
  <c r="E8" i="1" s="1"/>
  <c r="F5" i="1" s="1"/>
  <c r="F8" i="1" s="1"/>
  <c r="G5" i="1" s="1"/>
  <c r="G8" i="1" l="1"/>
  <c r="D24" i="1"/>
  <c r="E21" i="1" s="1"/>
  <c r="H5" i="1" l="1"/>
  <c r="H8" i="1" s="1"/>
  <c r="I5" i="1" s="1"/>
  <c r="I8" i="1" s="1"/>
  <c r="J5" i="1" s="1"/>
  <c r="E24" i="1"/>
  <c r="F21" i="1" s="1"/>
  <c r="F24" i="1" l="1"/>
  <c r="J8" i="1"/>
  <c r="K5" i="1" s="1"/>
  <c r="G21" i="1" l="1"/>
  <c r="G24" i="1" s="1"/>
  <c r="H21" i="1" s="1"/>
  <c r="H24" i="1" s="1"/>
  <c r="I21" i="1" s="1"/>
  <c r="K8" i="1"/>
  <c r="L5" i="1" s="1"/>
  <c r="I24" i="1" l="1"/>
  <c r="J21" i="1" s="1"/>
  <c r="L8" i="1"/>
  <c r="M5" i="1" s="1"/>
  <c r="J24" i="1" l="1"/>
  <c r="K21" i="1" s="1"/>
  <c r="M8" i="1"/>
  <c r="N5" i="1" s="1"/>
  <c r="K24" i="1" l="1"/>
  <c r="L21" i="1" s="1"/>
  <c r="N8" i="1"/>
  <c r="O5" i="1" s="1"/>
  <c r="L24" i="1" l="1"/>
  <c r="M21" i="1" s="1"/>
  <c r="O8" i="1"/>
  <c r="M24" i="1" l="1"/>
  <c r="N21" i="1" s="1"/>
  <c r="N24" i="1" l="1"/>
  <c r="O21" i="1" l="1"/>
  <c r="O24" i="1" s="1"/>
</calcChain>
</file>

<file path=xl/sharedStrings.xml><?xml version="1.0" encoding="utf-8"?>
<sst xmlns="http://schemas.openxmlformats.org/spreadsheetml/2006/main" count="78" uniqueCount="73">
  <si>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</si>
  <si>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</si>
  <si>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</si>
  <si>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</si>
  <si>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</si>
  <si>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</si>
  <si>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</si>
  <si>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</si>
  <si>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</si>
  <si>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</si>
  <si>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</si>
  <si>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</si>
  <si>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</si>
  <si>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</t>
  </si>
  <si>
    <t>Opening Balance</t>
  </si>
  <si>
    <t>Less Outflow</t>
  </si>
  <si>
    <t>Plus Inflow</t>
  </si>
  <si>
    <t>Closing Balance</t>
  </si>
  <si>
    <t>What is your Opening Balance? Enter Here&gt;&gt;&gt;&gt;</t>
  </si>
  <si>
    <t>Enter Current Over Draft Level Here&gt;&gt;&gt;&gt;&gt;&gt;&gt;&gt;&gt;&gt;</t>
  </si>
  <si>
    <t>Before You Start</t>
  </si>
  <si>
    <t>13 Week Cash Flow Forecast</t>
  </si>
  <si>
    <t>Introduction</t>
  </si>
  <si>
    <t>Using this 13 week cash flow forecast you will be able to see where you cash movements will be based upon your prediction as to when cash</t>
  </si>
  <si>
    <t>also identify any week that you will be at risk in exceeding that.</t>
  </si>
  <si>
    <t>Getting Started</t>
  </si>
  <si>
    <t>Before you start with any entries into this spreadsheet you will need to know or predict the following things:</t>
  </si>
  <si>
    <t>Opening Bank Balance at the start of the 13 week period</t>
  </si>
  <si>
    <t>What sales invoices are outstanding and when you will receive payment</t>
  </si>
  <si>
    <t>A forecast of future sales and when you will expect payment</t>
  </si>
  <si>
    <t>What purchase invoices you have not paid and know when you will pay them</t>
  </si>
  <si>
    <t>What purchases you are likely to make and when you will need to pay</t>
  </si>
  <si>
    <t>Any other cash income you might be expecting</t>
  </si>
  <si>
    <t>Any other payments you might expect to make (e.g. Payroll, bank charges, etc)</t>
  </si>
  <si>
    <t>Entering Data</t>
  </si>
  <si>
    <t>With the information you have collected above start to enter the data into the three worksheets as follows:</t>
  </si>
  <si>
    <t>Forecast Sheet</t>
  </si>
  <si>
    <t>Enter your opening ban balance</t>
  </si>
  <si>
    <t>Enter your overdraft limit</t>
  </si>
  <si>
    <t>Inflow Sheet</t>
  </si>
  <si>
    <t>Enter the details and value of the</t>
  </si>
  <si>
    <t>next 13 weeks, allowing for your</t>
  </si>
  <si>
    <t>payment terms, etc</t>
  </si>
  <si>
    <t>Outflow Sheet</t>
  </si>
  <si>
    <t xml:space="preserve">incomes you expect during the </t>
  </si>
  <si>
    <t xml:space="preserve">outflows you expect during the </t>
  </si>
  <si>
    <t>next 13 weeks, allowing for payment</t>
  </si>
  <si>
    <t>terms</t>
  </si>
  <si>
    <t>As with the Inflow enter the details and value of the</t>
  </si>
  <si>
    <t>Reviewing The Forecast</t>
  </si>
  <si>
    <t>will also be highlighted in green as in the example below</t>
  </si>
  <si>
    <t>as can be seen in the example below</t>
  </si>
  <si>
    <t>What Next?</t>
  </si>
  <si>
    <t>This cash flow forecast should be saved as a master and a new one created for the next 13 weeks on a regular basis - saving each one with a new name.</t>
  </si>
  <si>
    <t>EARLIER VERSIONS</t>
  </si>
  <si>
    <t>Actuals</t>
  </si>
  <si>
    <t>Variance</t>
  </si>
  <si>
    <t xml:space="preserve">PLEASE NOTE THAT THIS SPREADSHEET WAS DEVELOPED USING OFFICE 2007 AND SOME OF THE FUNCTIONS DESCRIBED ABOVE MAY NOT BE COMPATABLE WITH </t>
  </si>
  <si>
    <t>Actual Inflow</t>
  </si>
  <si>
    <t>Actual Outflow</t>
  </si>
  <si>
    <t>Initial Forecast</t>
  </si>
  <si>
    <t>Updated Forecast</t>
  </si>
  <si>
    <t>Inflow Variance</t>
  </si>
  <si>
    <t>Outflow Variance</t>
  </si>
  <si>
    <t>you can take to improve this situation.  Using bank statements enter the actuals where shown to get an up to date view and review the differences.</t>
  </si>
  <si>
    <t>Rent</t>
  </si>
  <si>
    <t>Payables</t>
  </si>
  <si>
    <t>Payroll</t>
  </si>
  <si>
    <r>
      <t xml:space="preserve">If your balance is negative the text will become </t>
    </r>
    <r>
      <rPr>
        <b/>
        <sz val="11"/>
        <color indexed="10"/>
        <rFont val="Whitney Book"/>
      </rPr>
      <t xml:space="preserve">RED </t>
    </r>
    <r>
      <rPr>
        <sz val="11"/>
        <rFont val="Whitney Book"/>
      </rPr>
      <t>and if you are going to exceed your overdraft limit then the cells will be highlighted in red</t>
    </r>
  </si>
  <si>
    <t>Coaching the 13 Week Cash Flow Forecast</t>
  </si>
  <si>
    <t>will move in and out of your business. It will highlight where you have a negative cash position and should you have an overdraft facility it will</t>
  </si>
  <si>
    <t>You now have the necessary information to take action. Working with your coach will help you address any areas of risk and also help you identify the strategies</t>
  </si>
  <si>
    <r>
      <t xml:space="preserve">The Forecast sheet will have been populated  by the data you have now entered. Balances above £0 will be shown in </t>
    </r>
    <r>
      <rPr>
        <b/>
        <sz val="11"/>
        <color indexed="57"/>
        <rFont val="Whitney Book"/>
      </rPr>
      <t>GREEN</t>
    </r>
    <r>
      <rPr>
        <sz val="11"/>
        <color theme="1"/>
        <rFont val="Whitney Book"/>
      </rPr>
      <t xml:space="preserve"> text and the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</si>
</sst>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mm/dd/yy;@"/>
    <numFmt numFmtId="167" formatCode="_([$$-409]* #,##0.00_);_([$$-409]* \(#,##0.00\);_([$$-409]* &quot;-&quot;??_);_(@_)"/>
    <numFmt numFmtId="168" formatCode="_-[$£-809]* #,##0.00_-;\-[$£-809]* #,##0.00_-;_-[$£-809]* &quot;-&quot;??_-;_-@_-"/>
    <numFmt numFmtId="170" formatCode="dd/mm/yy;@"/>
  </numFmts>
  <fonts count="24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hitney Book"/>
    </font>
    <font>
      <b/>
      <sz val="11"/>
      <color theme="1"/>
      <name val="Whitney Book"/>
    </font>
    <font>
      <b/>
      <sz val="11"/>
      <color indexed="57"/>
      <name val="Whitney Book"/>
    </font>
    <font>
      <b/>
      <sz val="11"/>
      <color indexed="10"/>
      <name val="Whitney Book"/>
    </font>
    <font>
      <sz val="11"/>
      <name val="Whitney Book"/>
    </font>
    <font>
      <b/>
      <sz val="11"/>
      <color rgb="FFFF0000"/>
      <name val="Whitney Book"/>
    </font>
    <font>
      <b/>
      <sz val="18"/>
      <color theme="9" tint="-0.249977111117893"/>
      <name val="Whitney Book"/>
    </font>
    <font>
      <b/>
      <sz val="18"/>
      <color theme="3"/>
      <name val="Whitney Book"/>
    </font>
    <font>
      <b/>
      <sz val="11"/>
      <color theme="3"/>
      <name val="Whitney Book"/>
    </font>
    <font>
      <b/>
      <sz val="12"/>
      <color theme="3"/>
      <name val="Whitney Book"/>
    </font>
    <font>
      <b/>
      <sz val="16"/>
      <color rgb="FF3F3F76"/>
      <name val="Whitney Book"/>
    </font>
    <font>
      <b/>
      <sz val="11"/>
      <color rgb="FF3F3F76"/>
      <name val="Whitney Book"/>
    </font>
    <font>
      <sz val="11"/>
      <color rgb="FF3F3F76"/>
      <name val="Whitney Book"/>
    </font>
    <font>
      <b/>
      <sz val="18"/>
      <color rgb="FF00B050"/>
      <name val="Whitney Book"/>
    </font>
    <font>
      <b/>
      <sz val="18"/>
      <color theme="5" tint="-0.249977111117893"/>
      <name val="Whitney Book"/>
    </font>
    <font>
      <b/>
      <sz val="11"/>
      <color rgb="FF3F3F3F"/>
      <name val="Whitney Book"/>
    </font>
    <font>
      <b/>
      <sz val="24"/>
      <color rgb="FF0070C0"/>
      <name val="Whitney Book"/>
    </font>
    <font>
      <sz val="11"/>
      <color rgb="FF0070C0"/>
      <name val="Whitney Book"/>
    </font>
    <font>
      <b/>
      <sz val="22"/>
      <color rgb="FF0070C0"/>
      <name val="Whitney Book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0" borderId="2" applyNumberFormat="0" applyFill="0" applyAlignment="0" applyProtection="0"/>
    <xf numFmtId="0" fontId="2" fillId="2" borderId="3" applyNumberFormat="0" applyAlignment="0" applyProtection="0"/>
    <xf numFmtId="0" fontId="3" fillId="3" borderId="4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10" fillId="0" borderId="0" xfId="0" applyFont="1"/>
    <xf numFmtId="0" fontId="5" fillId="0" borderId="0" xfId="0" applyFont="1" applyBorder="1"/>
    <xf numFmtId="0" fontId="12" fillId="0" borderId="0" xfId="0" applyFont="1"/>
    <xf numFmtId="44" fontId="13" fillId="0" borderId="2" xfId="1" applyNumberFormat="1" applyFont="1"/>
    <xf numFmtId="167" fontId="13" fillId="0" borderId="2" xfId="1" applyNumberFormat="1" applyFont="1" applyProtection="1">
      <protection locked="0"/>
    </xf>
    <xf numFmtId="167" fontId="13" fillId="0" borderId="0" xfId="4" applyNumberFormat="1" applyFont="1" applyBorder="1" applyProtection="1">
      <protection locked="0"/>
    </xf>
    <xf numFmtId="167" fontId="5" fillId="0" borderId="0" xfId="0" applyNumberFormat="1" applyFont="1"/>
    <xf numFmtId="167" fontId="5" fillId="0" borderId="0" xfId="0" applyNumberFormat="1" applyFont="1" applyBorder="1"/>
    <xf numFmtId="164" fontId="17" fillId="2" borderId="3" xfId="5" applyFont="1" applyFill="1" applyBorder="1" applyProtection="1">
      <protection locked="0"/>
    </xf>
    <xf numFmtId="0" fontId="18" fillId="0" borderId="0" xfId="0" applyFont="1"/>
    <xf numFmtId="44" fontId="14" fillId="0" borderId="2" xfId="1" applyNumberFormat="1" applyFont="1"/>
    <xf numFmtId="42" fontId="13" fillId="5" borderId="2" xfId="1" applyNumberFormat="1" applyFont="1" applyFill="1" applyProtection="1">
      <protection locked="0"/>
    </xf>
    <xf numFmtId="0" fontId="19" fillId="0" borderId="0" xfId="0" applyFont="1"/>
    <xf numFmtId="44" fontId="13" fillId="0" borderId="2" xfId="1" applyNumberFormat="1" applyFont="1" applyProtection="1">
      <protection locked="0"/>
    </xf>
    <xf numFmtId="44" fontId="11" fillId="0" borderId="0" xfId="1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20" fillId="4" borderId="4" xfId="3" applyNumberFormat="1" applyFont="1" applyFill="1" applyAlignment="1" applyProtection="1">
      <alignment horizontal="right"/>
      <protection locked="0"/>
    </xf>
    <xf numFmtId="166" fontId="5" fillId="0" borderId="0" xfId="0" applyNumberFormat="1" applyFont="1" applyAlignment="1">
      <alignment horizontal="left"/>
    </xf>
    <xf numFmtId="3" fontId="17" fillId="2" borderId="3" xfId="2" applyNumberFormat="1" applyFont="1" applyAlignment="1" applyProtection="1">
      <alignment horizontal="right"/>
      <protection locked="0"/>
    </xf>
    <xf numFmtId="44" fontId="15" fillId="2" borderId="3" xfId="2" applyNumberFormat="1" applyFont="1" applyAlignment="1">
      <alignment horizontal="center"/>
    </xf>
    <xf numFmtId="44" fontId="16" fillId="2" borderId="7" xfId="2" applyNumberFormat="1" applyFont="1" applyBorder="1"/>
    <xf numFmtId="44" fontId="16" fillId="2" borderId="8" xfId="2" applyNumberFormat="1" applyFont="1" applyBorder="1"/>
    <xf numFmtId="44" fontId="16" fillId="2" borderId="9" xfId="2" applyNumberFormat="1" applyFont="1" applyBorder="1"/>
    <xf numFmtId="0" fontId="17" fillId="2" borderId="7" xfId="2" applyFont="1" applyBorder="1" applyAlignment="1" applyProtection="1">
      <alignment horizontal="left"/>
      <protection locked="0"/>
    </xf>
    <xf numFmtId="0" fontId="17" fillId="2" borderId="9" xfId="2" applyFont="1" applyBorder="1" applyAlignment="1" applyProtection="1">
      <alignment horizontal="left"/>
      <protection locked="0"/>
    </xf>
    <xf numFmtId="0" fontId="20" fillId="4" borderId="5" xfId="3" applyFont="1" applyFill="1" applyBorder="1" applyAlignment="1" applyProtection="1">
      <alignment horizontal="left"/>
      <protection locked="0"/>
    </xf>
    <xf numFmtId="0" fontId="20" fillId="4" borderId="6" xfId="3" applyFont="1" applyFill="1" applyBorder="1" applyAlignment="1" applyProtection="1">
      <alignment horizontal="left"/>
      <protection locked="0"/>
    </xf>
    <xf numFmtId="166" fontId="20" fillId="3" borderId="5" xfId="3" applyNumberFormat="1" applyFont="1" applyBorder="1" applyAlignment="1">
      <alignment horizontal="left"/>
    </xf>
    <xf numFmtId="166" fontId="20" fillId="3" borderId="6" xfId="3" applyNumberFormat="1" applyFont="1" applyBorder="1" applyAlignment="1">
      <alignment horizontal="left"/>
    </xf>
    <xf numFmtId="0" fontId="17" fillId="2" borderId="3" xfId="2" applyFont="1" applyAlignment="1" applyProtection="1">
      <alignment horizontal="left"/>
      <protection locked="0"/>
    </xf>
    <xf numFmtId="166" fontId="20" fillId="3" borderId="5" xfId="3" applyNumberFormat="1" applyFont="1" applyBorder="1" applyAlignment="1" applyProtection="1">
      <alignment horizontal="left"/>
    </xf>
    <xf numFmtId="166" fontId="20" fillId="3" borderId="6" xfId="3" applyNumberFormat="1" applyFont="1" applyBorder="1" applyAlignment="1" applyProtection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168" fontId="13" fillId="0" borderId="2" xfId="4" applyNumberFormat="1" applyFont="1" applyBorder="1" applyProtection="1">
      <protection locked="0"/>
    </xf>
    <xf numFmtId="170" fontId="14" fillId="0" borderId="2" xfId="1" applyNumberFormat="1" applyFont="1"/>
    <xf numFmtId="170" fontId="14" fillId="0" borderId="2" xfId="1" applyNumberFormat="1" applyFont="1" applyAlignment="1">
      <alignment horizontal="right"/>
    </xf>
    <xf numFmtId="44" fontId="13" fillId="0" borderId="2" xfId="4" applyNumberFormat="1" applyFont="1" applyBorder="1" applyAlignment="1">
      <alignment horizontal="left"/>
    </xf>
  </cellXfs>
  <cellStyles count="6">
    <cellStyle name="Comma" xfId="5" builtinId="3"/>
    <cellStyle name="Currency" xfId="4" builtinId="4"/>
    <cellStyle name="Heading 1" xfId="1" builtinId="16"/>
    <cellStyle name="Input" xfId="2" builtinId="20"/>
    <cellStyle name="Normal" xfId="0" builtinId="0"/>
    <cellStyle name="Output" xfId="3" builtinId="2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>
                <a:solidFill>
                  <a:schemeClr val="accent1"/>
                </a:solidFill>
              </a:rPr>
              <a:t>Inflow  - Forecast Vs Actual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Forecasted</c:v>
          </c:tx>
          <c:invertIfNegative val="0"/>
          <c:val>
            <c:numRef>
              <c:f>Forecast!$C$6:$O$6</c:f>
              <c:numCache>
                <c:formatCode>_-[$£-809]* #,##0.00_-;\-[$£-809]* #,##0.00_-;_-[$£-809]* "-"??_-;_-@_-</c:formatCode>
                <c:ptCount val="13"/>
                <c:pt idx="0">
                  <c:v>5500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5500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3-2947-8558-71E6B4497928}"/>
            </c:ext>
          </c:extLst>
        </c:ser>
        <c:ser>
          <c:idx val="1"/>
          <c:order val="1"/>
          <c:tx>
            <c:v>Actual</c:v>
          </c:tx>
          <c:invertIfNegative val="0"/>
          <c:val>
            <c:numRef>
              <c:f>Forecast!$C$16:$O$16</c:f>
              <c:numCache>
                <c:formatCode>_("£"* #,##0_);_("£"* \(#,##0\);_("£"* "-"_);_(@_)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C03-2947-8558-71E6B449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-614990768"/>
        <c:axId val="-614988448"/>
        <c:axId val="0"/>
      </c:bar3DChart>
      <c:catAx>
        <c:axId val="-61499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14988448"/>
        <c:crosses val="autoZero"/>
        <c:auto val="1"/>
        <c:lblAlgn val="ctr"/>
        <c:lblOffset val="100"/>
        <c:noMultiLvlLbl val="0"/>
      </c:catAx>
      <c:valAx>
        <c:axId val="-614988448"/>
        <c:scaling>
          <c:orientation val="minMax"/>
        </c:scaling>
        <c:delete val="0"/>
        <c:axPos val="l"/>
        <c:majorGridlines/>
        <c:numFmt formatCode="_-[$£-809]* #,##0.00_-;\-[$£-809]* #,##0.00_-;_-[$£-809]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1499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859947412064"/>
          <c:y val="0.40928040244969399"/>
          <c:w val="0.104199805807352"/>
          <c:h val="0.24613808690580299"/>
        </c:manualLayout>
      </c:layout>
      <c:overlay val="0"/>
      <c:txPr>
        <a:bodyPr/>
        <a:lstStyle/>
        <a:p>
          <a:pPr>
            <a:defRPr lang="en-GB"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GB">
                <a:solidFill>
                  <a:schemeClr val="accent3">
                    <a:lumMod val="75000"/>
                  </a:schemeClr>
                </a:solidFill>
              </a:defRPr>
            </a:pPr>
            <a:r>
              <a:rPr lang="en-GB">
                <a:solidFill>
                  <a:schemeClr val="accent3">
                    <a:lumMod val="75000"/>
                  </a:schemeClr>
                </a:solidFill>
              </a:rPr>
              <a:t>Outflow -</a:t>
            </a:r>
            <a:r>
              <a:rPr lang="en-GB" baseline="0">
                <a:solidFill>
                  <a:schemeClr val="accent3">
                    <a:lumMod val="75000"/>
                  </a:schemeClr>
                </a:solidFill>
              </a:rPr>
              <a:t> Forecast Vs Actual</a:t>
            </a:r>
            <a:endParaRPr lang="en-GB">
              <a:solidFill>
                <a:schemeClr val="accent3">
                  <a:lumMod val="75000"/>
                </a:schemeClr>
              </a:solidFill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</c:v>
          </c:tx>
          <c:invertIfNegative val="0"/>
          <c:val>
            <c:numRef>
              <c:f>Forecast!$C$7:$O$7</c:f>
              <c:numCache>
                <c:formatCode>_-[$£-809]* #,##0.00_-;\-[$£-809]* #,##0.00_-;_-[$£-809]* "-"??_-;_-@_-</c:formatCode>
                <c:ptCount val="13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7000</c:v>
                </c:pt>
                <c:pt idx="5">
                  <c:v>7500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7500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648-A443-228590B4F6B4}"/>
            </c:ext>
          </c:extLst>
        </c:ser>
        <c:ser>
          <c:idx val="1"/>
          <c:order val="1"/>
          <c:tx>
            <c:v>Actual</c:v>
          </c:tx>
          <c:invertIfNegative val="0"/>
          <c:val>
            <c:numRef>
              <c:f>Forecast!$C$17:$O$17</c:f>
              <c:numCache>
                <c:formatCode>_("£"* #,##0_);_("£"* \(#,##0\);_("£"* "-"_);_(@_)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E68-4648-A443-228590B4F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-614967744"/>
        <c:axId val="-614965424"/>
        <c:axId val="0"/>
      </c:bar3DChart>
      <c:catAx>
        <c:axId val="-61496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14965424"/>
        <c:crosses val="autoZero"/>
        <c:auto val="1"/>
        <c:lblAlgn val="ctr"/>
        <c:lblOffset val="100"/>
        <c:noMultiLvlLbl val="0"/>
      </c:catAx>
      <c:valAx>
        <c:axId val="-614965424"/>
        <c:scaling>
          <c:orientation val="minMax"/>
        </c:scaling>
        <c:delete val="0"/>
        <c:axPos val="l"/>
        <c:majorGridlines/>
        <c:numFmt formatCode="_-[$£-809]* #,##0.00_-;\-[$£-809]* #,##0.00_-;_-[$£-809]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14967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42333</xdr:rowOff>
    </xdr:from>
    <xdr:to>
      <xdr:col>11</xdr:col>
      <xdr:colOff>399651</xdr:colOff>
      <xdr:row>76</xdr:row>
      <xdr:rowOff>122398</xdr:rowOff>
    </xdr:to>
    <xdr:pic>
      <xdr:nvPicPr>
        <xdr:cNvPr id="15" name="Picture 14" descr="Window">
          <a:extLst>
            <a:ext uri="{FF2B5EF4-FFF2-40B4-BE49-F238E27FC236}">
              <a16:creationId xmlns:a16="http://schemas.microsoft.com/office/drawing/2014/main" id="{2BE954CC-4837-479B-A891-9F1EF31803F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932833"/>
          <a:ext cx="6918984" cy="2059148"/>
        </a:xfrm>
        <a:prstGeom prst="rect">
          <a:avLst/>
        </a:prstGeom>
      </xdr:spPr>
    </xdr:pic>
    <xdr:clientData/>
  </xdr:twoCellAnchor>
  <xdr:twoCellAnchor editAs="oneCell">
    <xdr:from>
      <xdr:col>7</xdr:col>
      <xdr:colOff>85724</xdr:colOff>
      <xdr:row>20</xdr:row>
      <xdr:rowOff>68230</xdr:rowOff>
    </xdr:from>
    <xdr:to>
      <xdr:col>13</xdr:col>
      <xdr:colOff>368299</xdr:colOff>
      <xdr:row>25</xdr:row>
      <xdr:rowOff>60324</xdr:rowOff>
    </xdr:to>
    <xdr:pic>
      <xdr:nvPicPr>
        <xdr:cNvPr id="3" name="Picture 2" descr="star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2924" y="5097430"/>
          <a:ext cx="3940175" cy="88109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428625</xdr:colOff>
      <xdr:row>30</xdr:row>
      <xdr:rowOff>28614</xdr:rowOff>
    </xdr:from>
    <xdr:to>
      <xdr:col>12</xdr:col>
      <xdr:colOff>571500</xdr:colOff>
      <xdr:row>39</xdr:row>
      <xdr:rowOff>127000</xdr:rowOff>
    </xdr:to>
    <xdr:pic>
      <xdr:nvPicPr>
        <xdr:cNvPr id="5" name="Picture 4" descr="inflow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8625" y="6962814"/>
          <a:ext cx="7458075" cy="16985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6</xdr:col>
      <xdr:colOff>571500</xdr:colOff>
      <xdr:row>63</xdr:row>
      <xdr:rowOff>31750</xdr:rowOff>
    </xdr:from>
    <xdr:to>
      <xdr:col>12</xdr:col>
      <xdr:colOff>571500</xdr:colOff>
      <xdr:row>71</xdr:row>
      <xdr:rowOff>127000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127500" y="12562417"/>
          <a:ext cx="3556000" cy="15345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133351</xdr:colOff>
      <xdr:row>0</xdr:row>
      <xdr:rowOff>142876</xdr:rowOff>
    </xdr:from>
    <xdr:to>
      <xdr:col>6</xdr:col>
      <xdr:colOff>190501</xdr:colOff>
      <xdr:row>0</xdr:row>
      <xdr:rowOff>993246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A4C758-2748-4847-BD80-B77787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1" y="142876"/>
          <a:ext cx="3600450" cy="850370"/>
        </a:xfrm>
        <a:prstGeom prst="rect">
          <a:avLst/>
        </a:prstGeom>
      </xdr:spPr>
    </xdr:pic>
    <xdr:clientData/>
  </xdr:twoCellAnchor>
  <xdr:twoCellAnchor editAs="oneCell">
    <xdr:from>
      <xdr:col>0</xdr:col>
      <xdr:colOff>586717</xdr:colOff>
      <xdr:row>49</xdr:row>
      <xdr:rowOff>148167</xdr:rowOff>
    </xdr:from>
    <xdr:to>
      <xdr:col>12</xdr:col>
      <xdr:colOff>296333</xdr:colOff>
      <xdr:row>61</xdr:row>
      <xdr:rowOff>19337</xdr:rowOff>
    </xdr:to>
    <xdr:pic>
      <xdr:nvPicPr>
        <xdr:cNvPr id="14" name="Picture 13" descr="Window">
          <a:extLst>
            <a:ext uri="{FF2B5EF4-FFF2-40B4-BE49-F238E27FC236}">
              <a16:creationId xmlns:a16="http://schemas.microsoft.com/office/drawing/2014/main" id="{C159A943-D200-4B5A-9F99-AD8A75515C87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6717" y="10149417"/>
          <a:ext cx="6821616" cy="2030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30</xdr:row>
      <xdr:rowOff>47625</xdr:rowOff>
    </xdr:from>
    <xdr:to>
      <xdr:col>15</xdr:col>
      <xdr:colOff>28574</xdr:colOff>
      <xdr:row>44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45</xdr:row>
      <xdr:rowOff>47625</xdr:rowOff>
    </xdr:from>
    <xdr:to>
      <xdr:col>15</xdr:col>
      <xdr:colOff>19050</xdr:colOff>
      <xdr:row>59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260350</xdr:colOff>
      <xdr:row>0</xdr:row>
      <xdr:rowOff>38101</xdr:rowOff>
    </xdr:from>
    <xdr:to>
      <xdr:col>3</xdr:col>
      <xdr:colOff>319088</xdr:colOff>
      <xdr:row>1</xdr:row>
      <xdr:rowOff>37855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50361E-8002-4425-BBE7-362DE073C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350" y="38101"/>
          <a:ext cx="2660650" cy="628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3</xdr:col>
      <xdr:colOff>355600</xdr:colOff>
      <xdr:row>0</xdr:row>
      <xdr:rowOff>602365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46CE9D-BCDA-4503-8248-719045D2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"/>
          <a:ext cx="2362200" cy="557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330200</xdr:colOff>
      <xdr:row>0</xdr:row>
      <xdr:rowOff>557915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2FED04-58F5-4C92-A002-28EA719B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62200" cy="55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showGridLines="0" topLeftCell="A34" zoomScale="90" zoomScaleNormal="90" workbookViewId="0">
      <selection activeCell="T60" sqref="T60"/>
    </sheetView>
  </sheetViews>
  <sheetFormatPr defaultColWidth="8.85546875" defaultRowHeight="14.25"/>
  <cols>
    <col min="1" max="16384" width="8.85546875" style="1"/>
  </cols>
  <sheetData>
    <row r="1" spans="1:11" ht="78.95" customHeight="1"/>
    <row r="2" spans="1:11" ht="30">
      <c r="A2" s="37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5">
      <c r="A4" s="2" t="s">
        <v>22</v>
      </c>
    </row>
    <row r="5" spans="1:11">
      <c r="A5" s="1" t="s">
        <v>23</v>
      </c>
    </row>
    <row r="6" spans="1:11">
      <c r="A6" s="1" t="s">
        <v>70</v>
      </c>
    </row>
    <row r="7" spans="1:11">
      <c r="A7" s="1" t="s">
        <v>24</v>
      </c>
    </row>
    <row r="9" spans="1:11" ht="15">
      <c r="A9" s="2" t="s">
        <v>25</v>
      </c>
    </row>
    <row r="10" spans="1:11">
      <c r="A10" s="1" t="s">
        <v>26</v>
      </c>
    </row>
    <row r="11" spans="1:11" ht="15">
      <c r="D11" s="2">
        <v>1</v>
      </c>
      <c r="E11" s="1" t="s">
        <v>27</v>
      </c>
    </row>
    <row r="12" spans="1:11" ht="15">
      <c r="D12" s="2">
        <v>2</v>
      </c>
      <c r="E12" s="1" t="s">
        <v>28</v>
      </c>
    </row>
    <row r="13" spans="1:11" ht="15">
      <c r="D13" s="2">
        <v>3</v>
      </c>
      <c r="E13" s="1" t="s">
        <v>29</v>
      </c>
    </row>
    <row r="14" spans="1:11" ht="15">
      <c r="D14" s="2">
        <v>4</v>
      </c>
      <c r="E14" s="1" t="s">
        <v>32</v>
      </c>
    </row>
    <row r="15" spans="1:11" ht="15">
      <c r="D15" s="2">
        <v>5</v>
      </c>
      <c r="E15" s="1" t="s">
        <v>30</v>
      </c>
    </row>
    <row r="16" spans="1:11" ht="15">
      <c r="D16" s="2">
        <v>6</v>
      </c>
      <c r="E16" s="1" t="s">
        <v>31</v>
      </c>
    </row>
    <row r="17" spans="1:5" ht="15">
      <c r="D17" s="2">
        <v>7</v>
      </c>
      <c r="E17" s="1" t="s">
        <v>33</v>
      </c>
    </row>
    <row r="19" spans="1:5" ht="15">
      <c r="A19" s="2" t="s">
        <v>34</v>
      </c>
    </row>
    <row r="20" spans="1:5">
      <c r="A20" s="1" t="s">
        <v>35</v>
      </c>
    </row>
    <row r="22" spans="1:5" ht="15">
      <c r="B22" s="2" t="s">
        <v>36</v>
      </c>
      <c r="D22" s="1" t="s">
        <v>37</v>
      </c>
    </row>
    <row r="23" spans="1:5">
      <c r="D23" s="1" t="s">
        <v>38</v>
      </c>
    </row>
    <row r="27" spans="1:5" ht="15">
      <c r="B27" s="2" t="s">
        <v>39</v>
      </c>
      <c r="D27" s="1" t="s">
        <v>40</v>
      </c>
    </row>
    <row r="28" spans="1:5">
      <c r="D28" s="1" t="s">
        <v>44</v>
      </c>
    </row>
    <row r="29" spans="1:5">
      <c r="D29" s="1" t="s">
        <v>41</v>
      </c>
    </row>
    <row r="30" spans="1:5">
      <c r="D30" s="1" t="s">
        <v>42</v>
      </c>
    </row>
    <row r="42" spans="1:4" ht="15">
      <c r="B42" s="2" t="s">
        <v>43</v>
      </c>
      <c r="D42" s="1" t="s">
        <v>48</v>
      </c>
    </row>
    <row r="43" spans="1:4">
      <c r="D43" s="1" t="s">
        <v>45</v>
      </c>
    </row>
    <row r="44" spans="1:4">
      <c r="D44" s="1" t="s">
        <v>46</v>
      </c>
    </row>
    <row r="45" spans="1:4">
      <c r="D45" s="1" t="s">
        <v>47</v>
      </c>
    </row>
    <row r="47" spans="1:4" ht="15">
      <c r="A47" s="2" t="s">
        <v>49</v>
      </c>
    </row>
    <row r="48" spans="1:4" ht="15">
      <c r="A48" s="1" t="s">
        <v>72</v>
      </c>
    </row>
    <row r="49" spans="1:1">
      <c r="A49" s="1" t="s">
        <v>50</v>
      </c>
    </row>
    <row r="63" spans="1:1" ht="15">
      <c r="A63" s="1" t="s">
        <v>68</v>
      </c>
    </row>
    <row r="64" spans="1:1">
      <c r="A64" s="1" t="s">
        <v>51</v>
      </c>
    </row>
    <row r="81" spans="1:1" ht="15">
      <c r="A81" s="2" t="s">
        <v>52</v>
      </c>
    </row>
    <row r="83" spans="1:1">
      <c r="A83" s="3" t="s">
        <v>71</v>
      </c>
    </row>
    <row r="84" spans="1:1">
      <c r="A84" s="1" t="s">
        <v>64</v>
      </c>
    </row>
    <row r="86" spans="1:1">
      <c r="A86" s="1" t="s">
        <v>53</v>
      </c>
    </row>
    <row r="89" spans="1:1" ht="15">
      <c r="A89" s="4" t="s">
        <v>57</v>
      </c>
    </row>
    <row r="90" spans="1:1" ht="15">
      <c r="A90" s="4" t="s">
        <v>54</v>
      </c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29"/>
  <sheetViews>
    <sheetView showGridLines="0" tabSelected="1" topLeftCell="A4" zoomScale="120" zoomScaleNormal="120" workbookViewId="0">
      <selection activeCell="J13" sqref="J13"/>
    </sheetView>
  </sheetViews>
  <sheetFormatPr defaultColWidth="8.85546875" defaultRowHeight="14.25"/>
  <cols>
    <col min="1" max="1" width="4" style="1" customWidth="1"/>
    <col min="2" max="2" width="21.28515625" style="1" customWidth="1"/>
    <col min="3" max="15" width="13.7109375" style="1" customWidth="1"/>
    <col min="16" max="17" width="8.85546875" style="5"/>
    <col min="18" max="16384" width="8.85546875" style="1"/>
  </cols>
  <sheetData>
    <row r="1" spans="2:17" ht="50.1" customHeight="1"/>
    <row r="2" spans="2:17" ht="27.75">
      <c r="B2" s="39" t="s">
        <v>21</v>
      </c>
      <c r="C2" s="38"/>
      <c r="D2" s="38"/>
      <c r="E2" s="38"/>
    </row>
    <row r="3" spans="2:17" ht="39" customHeight="1">
      <c r="B3" s="6" t="s">
        <v>60</v>
      </c>
    </row>
    <row r="4" spans="2:17" ht="36" customHeight="1" thickBot="1">
      <c r="B4" s="7"/>
      <c r="C4" s="41">
        <v>43927</v>
      </c>
      <c r="D4" s="41">
        <f>C4+7</f>
        <v>43934</v>
      </c>
      <c r="E4" s="41">
        <f t="shared" ref="E4:O4" si="0">D4+7</f>
        <v>43941</v>
      </c>
      <c r="F4" s="41">
        <f t="shared" si="0"/>
        <v>43948</v>
      </c>
      <c r="G4" s="41">
        <f t="shared" si="0"/>
        <v>43955</v>
      </c>
      <c r="H4" s="41">
        <f t="shared" si="0"/>
        <v>43962</v>
      </c>
      <c r="I4" s="41">
        <f t="shared" si="0"/>
        <v>43969</v>
      </c>
      <c r="J4" s="41">
        <f t="shared" si="0"/>
        <v>43976</v>
      </c>
      <c r="K4" s="41">
        <f t="shared" si="0"/>
        <v>43983</v>
      </c>
      <c r="L4" s="41">
        <f t="shared" si="0"/>
        <v>43990</v>
      </c>
      <c r="M4" s="41">
        <f t="shared" si="0"/>
        <v>43997</v>
      </c>
      <c r="N4" s="41">
        <f t="shared" si="0"/>
        <v>44004</v>
      </c>
      <c r="O4" s="41">
        <f t="shared" si="0"/>
        <v>44011</v>
      </c>
    </row>
    <row r="5" spans="2:17" s="10" customFormat="1" ht="16.5" thickTop="1" thickBot="1">
      <c r="B5" s="8" t="s">
        <v>14</v>
      </c>
      <c r="C5" s="40">
        <v>19000</v>
      </c>
      <c r="D5" s="40">
        <f>C8</f>
        <v>17000</v>
      </c>
      <c r="E5" s="40">
        <f t="shared" ref="E5:O5" si="1">D8</f>
        <v>11000</v>
      </c>
      <c r="F5" s="40">
        <f t="shared" si="1"/>
        <v>5000</v>
      </c>
      <c r="G5" s="40">
        <f t="shared" si="1"/>
        <v>-1000</v>
      </c>
      <c r="H5" s="40">
        <f t="shared" si="1"/>
        <v>-6500</v>
      </c>
      <c r="I5" s="40">
        <f t="shared" si="1"/>
        <v>-8500</v>
      </c>
      <c r="J5" s="40">
        <f t="shared" si="1"/>
        <v>-13000</v>
      </c>
      <c r="K5" s="40">
        <f t="shared" si="1"/>
        <v>-17500</v>
      </c>
      <c r="L5" s="40">
        <f t="shared" si="1"/>
        <v>-22000</v>
      </c>
      <c r="M5" s="40">
        <f t="shared" si="1"/>
        <v>-28000</v>
      </c>
      <c r="N5" s="40">
        <f t="shared" si="1"/>
        <v>-32500</v>
      </c>
      <c r="O5" s="40">
        <f t="shared" si="1"/>
        <v>-37000</v>
      </c>
      <c r="P5" s="9"/>
      <c r="Q5" s="9"/>
    </row>
    <row r="6" spans="2:17" s="10" customFormat="1" ht="16.5" thickTop="1" thickBot="1">
      <c r="B6" s="8" t="s">
        <v>16</v>
      </c>
      <c r="C6" s="40">
        <f>Inflow!C2</f>
        <v>5500</v>
      </c>
      <c r="D6" s="40">
        <f>Inflow!D2</f>
        <v>1500</v>
      </c>
      <c r="E6" s="40">
        <f>Inflow!E2</f>
        <v>1500</v>
      </c>
      <c r="F6" s="40">
        <f>Inflow!F2</f>
        <v>1500</v>
      </c>
      <c r="G6" s="40">
        <f>Inflow!G2</f>
        <v>1500</v>
      </c>
      <c r="H6" s="40">
        <f>Inflow!H2</f>
        <v>5500</v>
      </c>
      <c r="I6" s="40">
        <f>Inflow!I2</f>
        <v>1500</v>
      </c>
      <c r="J6" s="40">
        <f>Inflow!J2</f>
        <v>1500</v>
      </c>
      <c r="K6" s="40">
        <f>Inflow!K2</f>
        <v>1500</v>
      </c>
      <c r="L6" s="40">
        <f>Inflow!L2</f>
        <v>1500</v>
      </c>
      <c r="M6" s="40">
        <f>Inflow!M2</f>
        <v>1500</v>
      </c>
      <c r="N6" s="40">
        <f>Inflow!N2</f>
        <v>1500</v>
      </c>
      <c r="O6" s="40">
        <f>Inflow!O2</f>
        <v>0</v>
      </c>
      <c r="P6" s="11"/>
      <c r="Q6" s="11"/>
    </row>
    <row r="7" spans="2:17" s="10" customFormat="1" ht="16.5" thickTop="1" thickBot="1">
      <c r="B7" s="8" t="s">
        <v>15</v>
      </c>
      <c r="C7" s="40">
        <f>OutFlow!C2</f>
        <v>7500</v>
      </c>
      <c r="D7" s="40">
        <f>OutFlow!D2</f>
        <v>7500</v>
      </c>
      <c r="E7" s="40">
        <f>OutFlow!E2</f>
        <v>7500</v>
      </c>
      <c r="F7" s="40">
        <f>OutFlow!F2</f>
        <v>7500</v>
      </c>
      <c r="G7" s="40">
        <f>OutFlow!G2</f>
        <v>7000</v>
      </c>
      <c r="H7" s="40">
        <f>OutFlow!H2</f>
        <v>7500</v>
      </c>
      <c r="I7" s="40">
        <f>OutFlow!I2</f>
        <v>6000</v>
      </c>
      <c r="J7" s="40">
        <f>OutFlow!J2</f>
        <v>6000</v>
      </c>
      <c r="K7" s="40">
        <f>OutFlow!K2</f>
        <v>6000</v>
      </c>
      <c r="L7" s="40">
        <f>OutFlow!L2</f>
        <v>7500</v>
      </c>
      <c r="M7" s="40">
        <f>OutFlow!M2</f>
        <v>6000</v>
      </c>
      <c r="N7" s="40">
        <f>OutFlow!N2</f>
        <v>6000</v>
      </c>
      <c r="O7" s="40">
        <f>OutFlow!O2</f>
        <v>6000</v>
      </c>
      <c r="P7" s="11"/>
      <c r="Q7" s="11"/>
    </row>
    <row r="8" spans="2:17" s="10" customFormat="1" ht="16.5" thickTop="1" thickBot="1">
      <c r="B8" s="8" t="s">
        <v>17</v>
      </c>
      <c r="C8" s="40">
        <f>C5+C6-C7</f>
        <v>17000</v>
      </c>
      <c r="D8" s="40">
        <f t="shared" ref="D8:O8" si="2">D5+D6-D7</f>
        <v>11000</v>
      </c>
      <c r="E8" s="40">
        <f t="shared" si="2"/>
        <v>5000</v>
      </c>
      <c r="F8" s="40">
        <f t="shared" si="2"/>
        <v>-1000</v>
      </c>
      <c r="G8" s="40">
        <f t="shared" si="2"/>
        <v>-6500</v>
      </c>
      <c r="H8" s="40">
        <f t="shared" si="2"/>
        <v>-8500</v>
      </c>
      <c r="I8" s="40">
        <f t="shared" si="2"/>
        <v>-13000</v>
      </c>
      <c r="J8" s="40">
        <f t="shared" si="2"/>
        <v>-17500</v>
      </c>
      <c r="K8" s="40">
        <f t="shared" si="2"/>
        <v>-22000</v>
      </c>
      <c r="L8" s="40">
        <f t="shared" si="2"/>
        <v>-28000</v>
      </c>
      <c r="M8" s="40">
        <f t="shared" si="2"/>
        <v>-32500</v>
      </c>
      <c r="N8" s="40">
        <f t="shared" si="2"/>
        <v>-37000</v>
      </c>
      <c r="O8" s="40">
        <f t="shared" si="2"/>
        <v>-43000</v>
      </c>
      <c r="P8" s="11"/>
      <c r="Q8" s="11"/>
    </row>
    <row r="9" spans="2:17" ht="15" thickTop="1"/>
    <row r="10" spans="2:17" ht="20.25">
      <c r="B10" s="24" t="s">
        <v>20</v>
      </c>
      <c r="C10" s="24"/>
      <c r="D10" s="24"/>
      <c r="E10" s="24"/>
    </row>
    <row r="11" spans="2:17" ht="15">
      <c r="B11" s="25" t="s">
        <v>18</v>
      </c>
      <c r="C11" s="26"/>
      <c r="D11" s="27"/>
      <c r="E11" s="12">
        <v>19000</v>
      </c>
    </row>
    <row r="12" spans="2:17" ht="15">
      <c r="B12" s="25" t="s">
        <v>19</v>
      </c>
      <c r="C12" s="26"/>
      <c r="D12" s="27"/>
      <c r="E12" s="12">
        <v>10000</v>
      </c>
    </row>
    <row r="14" spans="2:17" ht="23.25">
      <c r="B14" s="13" t="s">
        <v>55</v>
      </c>
    </row>
    <row r="15" spans="2:17" ht="16.5" thickBot="1">
      <c r="B15" s="7"/>
      <c r="C15" s="14" t="s">
        <v>0</v>
      </c>
      <c r="D15" s="14" t="s">
        <v>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  <c r="J15" s="14" t="s">
        <v>7</v>
      </c>
      <c r="K15" s="14" t="s">
        <v>8</v>
      </c>
      <c r="L15" s="14" t="s">
        <v>9</v>
      </c>
      <c r="M15" s="14" t="s">
        <v>10</v>
      </c>
      <c r="N15" s="14" t="s">
        <v>11</v>
      </c>
      <c r="O15" s="14" t="s">
        <v>12</v>
      </c>
    </row>
    <row r="16" spans="2:17" ht="16.5" thickTop="1" thickBot="1">
      <c r="B16" s="7" t="s">
        <v>58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7" ht="16.5" thickTop="1" thickBot="1">
      <c r="B17" s="7" t="s">
        <v>59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7" ht="15" thickTop="1"/>
    <row r="19" spans="2:17" ht="23.25">
      <c r="B19" s="16" t="s">
        <v>61</v>
      </c>
    </row>
    <row r="20" spans="2:17" ht="16.5" thickBot="1">
      <c r="B20" s="17"/>
      <c r="C20" s="41">
        <v>43927</v>
      </c>
      <c r="D20" s="41">
        <f>C20+7</f>
        <v>43934</v>
      </c>
      <c r="E20" s="41">
        <f t="shared" ref="E20:O20" si="3">D20+7</f>
        <v>43941</v>
      </c>
      <c r="F20" s="41">
        <f t="shared" si="3"/>
        <v>43948</v>
      </c>
      <c r="G20" s="41">
        <f t="shared" si="3"/>
        <v>43955</v>
      </c>
      <c r="H20" s="41">
        <f t="shared" si="3"/>
        <v>43962</v>
      </c>
      <c r="I20" s="41">
        <f t="shared" si="3"/>
        <v>43969</v>
      </c>
      <c r="J20" s="41">
        <f t="shared" si="3"/>
        <v>43976</v>
      </c>
      <c r="K20" s="41">
        <f t="shared" si="3"/>
        <v>43983</v>
      </c>
      <c r="L20" s="41">
        <f t="shared" si="3"/>
        <v>43990</v>
      </c>
      <c r="M20" s="41">
        <f t="shared" si="3"/>
        <v>43997</v>
      </c>
      <c r="N20" s="41">
        <f t="shared" si="3"/>
        <v>44004</v>
      </c>
      <c r="O20" s="41">
        <f t="shared" si="3"/>
        <v>44011</v>
      </c>
    </row>
    <row r="21" spans="2:17" s="10" customFormat="1" ht="16.5" thickTop="1" thickBot="1">
      <c r="B21" s="8" t="s">
        <v>14</v>
      </c>
      <c r="C21" s="40">
        <f>E11</f>
        <v>19000</v>
      </c>
      <c r="D21" s="40">
        <f>C24</f>
        <v>17000</v>
      </c>
      <c r="E21" s="40">
        <f t="shared" ref="E21:O21" si="4">D24</f>
        <v>11000</v>
      </c>
      <c r="F21" s="40">
        <f t="shared" si="4"/>
        <v>5000</v>
      </c>
      <c r="G21" s="40">
        <f t="shared" si="4"/>
        <v>-1000</v>
      </c>
      <c r="H21" s="40">
        <f t="shared" si="4"/>
        <v>-6500</v>
      </c>
      <c r="I21" s="40">
        <f t="shared" si="4"/>
        <v>-8500</v>
      </c>
      <c r="J21" s="40">
        <f t="shared" si="4"/>
        <v>-13000</v>
      </c>
      <c r="K21" s="40">
        <f t="shared" si="4"/>
        <v>-17500</v>
      </c>
      <c r="L21" s="40">
        <f t="shared" si="4"/>
        <v>-22000</v>
      </c>
      <c r="M21" s="40">
        <f t="shared" si="4"/>
        <v>-28000</v>
      </c>
      <c r="N21" s="40">
        <f t="shared" si="4"/>
        <v>-32500</v>
      </c>
      <c r="O21" s="40">
        <f t="shared" si="4"/>
        <v>-37000</v>
      </c>
      <c r="P21" s="11"/>
      <c r="Q21" s="11"/>
    </row>
    <row r="22" spans="2:17" s="10" customFormat="1" ht="16.5" thickTop="1" thickBot="1">
      <c r="B22" s="8" t="s">
        <v>16</v>
      </c>
      <c r="C22" s="40">
        <f t="shared" ref="C22:O22" si="5">C6</f>
        <v>5500</v>
      </c>
      <c r="D22" s="40">
        <f t="shared" si="5"/>
        <v>1500</v>
      </c>
      <c r="E22" s="40">
        <f t="shared" si="5"/>
        <v>1500</v>
      </c>
      <c r="F22" s="40">
        <f t="shared" si="5"/>
        <v>1500</v>
      </c>
      <c r="G22" s="40">
        <f t="shared" si="5"/>
        <v>1500</v>
      </c>
      <c r="H22" s="40">
        <f t="shared" si="5"/>
        <v>5500</v>
      </c>
      <c r="I22" s="40">
        <f t="shared" si="5"/>
        <v>1500</v>
      </c>
      <c r="J22" s="40">
        <f t="shared" si="5"/>
        <v>1500</v>
      </c>
      <c r="K22" s="40">
        <f t="shared" si="5"/>
        <v>1500</v>
      </c>
      <c r="L22" s="40">
        <f t="shared" si="5"/>
        <v>1500</v>
      </c>
      <c r="M22" s="40">
        <f t="shared" si="5"/>
        <v>1500</v>
      </c>
      <c r="N22" s="40">
        <f t="shared" si="5"/>
        <v>1500</v>
      </c>
      <c r="O22" s="40">
        <f t="shared" si="5"/>
        <v>0</v>
      </c>
      <c r="P22" s="11"/>
      <c r="Q22" s="11"/>
    </row>
    <row r="23" spans="2:17" s="10" customFormat="1" ht="16.5" thickTop="1" thickBot="1">
      <c r="B23" s="8" t="s">
        <v>15</v>
      </c>
      <c r="C23" s="40">
        <f t="shared" ref="C23:O23" si="6">C7</f>
        <v>7500</v>
      </c>
      <c r="D23" s="40">
        <f t="shared" si="6"/>
        <v>7500</v>
      </c>
      <c r="E23" s="40">
        <f t="shared" si="6"/>
        <v>7500</v>
      </c>
      <c r="F23" s="40">
        <f t="shared" si="6"/>
        <v>7500</v>
      </c>
      <c r="G23" s="40">
        <f t="shared" si="6"/>
        <v>7000</v>
      </c>
      <c r="H23" s="40">
        <f t="shared" si="6"/>
        <v>7500</v>
      </c>
      <c r="I23" s="40">
        <f t="shared" si="6"/>
        <v>6000</v>
      </c>
      <c r="J23" s="40">
        <f t="shared" si="6"/>
        <v>6000</v>
      </c>
      <c r="K23" s="40">
        <f t="shared" si="6"/>
        <v>6000</v>
      </c>
      <c r="L23" s="40">
        <f t="shared" si="6"/>
        <v>7500</v>
      </c>
      <c r="M23" s="40">
        <f t="shared" si="6"/>
        <v>6000</v>
      </c>
      <c r="N23" s="40">
        <f t="shared" si="6"/>
        <v>6000</v>
      </c>
      <c r="O23" s="40">
        <f t="shared" si="6"/>
        <v>6000</v>
      </c>
      <c r="P23" s="11"/>
      <c r="Q23" s="11"/>
    </row>
    <row r="24" spans="2:17" s="10" customFormat="1" ht="16.5" thickTop="1" thickBot="1">
      <c r="B24" s="8" t="s">
        <v>17</v>
      </c>
      <c r="C24" s="40">
        <f t="shared" ref="C24:O24" si="7">C21+C22-C23</f>
        <v>17000</v>
      </c>
      <c r="D24" s="40">
        <f t="shared" si="7"/>
        <v>11000</v>
      </c>
      <c r="E24" s="40">
        <f t="shared" si="7"/>
        <v>5000</v>
      </c>
      <c r="F24" s="40">
        <f t="shared" si="7"/>
        <v>-1000</v>
      </c>
      <c r="G24" s="40">
        <f t="shared" si="7"/>
        <v>-6500</v>
      </c>
      <c r="H24" s="40">
        <f t="shared" si="7"/>
        <v>-8500</v>
      </c>
      <c r="I24" s="40">
        <f t="shared" si="7"/>
        <v>-13000</v>
      </c>
      <c r="J24" s="40">
        <f t="shared" si="7"/>
        <v>-17500</v>
      </c>
      <c r="K24" s="40">
        <f t="shared" si="7"/>
        <v>-22000</v>
      </c>
      <c r="L24" s="40">
        <f t="shared" si="7"/>
        <v>-28000</v>
      </c>
      <c r="M24" s="40">
        <f t="shared" si="7"/>
        <v>-32500</v>
      </c>
      <c r="N24" s="40">
        <f t="shared" si="7"/>
        <v>-37000</v>
      </c>
      <c r="O24" s="40">
        <f t="shared" si="7"/>
        <v>-43000</v>
      </c>
      <c r="P24" s="11"/>
      <c r="Q24" s="11"/>
    </row>
    <row r="25" spans="2:17" ht="15" thickTop="1"/>
    <row r="26" spans="2:17" ht="23.25">
      <c r="B26" s="18" t="s">
        <v>56</v>
      </c>
    </row>
    <row r="27" spans="2:17" ht="15.75" thickBot="1">
      <c r="B27" s="7" t="s">
        <v>62</v>
      </c>
      <c r="C27" s="43">
        <f t="shared" ref="C27:O27" si="8">C22-C6</f>
        <v>0</v>
      </c>
      <c r="D27" s="43">
        <f t="shared" si="8"/>
        <v>0</v>
      </c>
      <c r="E27" s="43">
        <f t="shared" si="8"/>
        <v>0</v>
      </c>
      <c r="F27" s="43">
        <f t="shared" si="8"/>
        <v>0</v>
      </c>
      <c r="G27" s="43">
        <f t="shared" si="8"/>
        <v>0</v>
      </c>
      <c r="H27" s="43">
        <f t="shared" si="8"/>
        <v>0</v>
      </c>
      <c r="I27" s="43">
        <f t="shared" si="8"/>
        <v>0</v>
      </c>
      <c r="J27" s="43">
        <f t="shared" si="8"/>
        <v>0</v>
      </c>
      <c r="K27" s="43">
        <f t="shared" si="8"/>
        <v>0</v>
      </c>
      <c r="L27" s="43">
        <f t="shared" si="8"/>
        <v>0</v>
      </c>
      <c r="M27" s="43">
        <f t="shared" si="8"/>
        <v>0</v>
      </c>
      <c r="N27" s="43">
        <f t="shared" si="8"/>
        <v>0</v>
      </c>
      <c r="O27" s="43">
        <f t="shared" si="8"/>
        <v>0</v>
      </c>
    </row>
    <row r="28" spans="2:17" ht="16.5" thickTop="1" thickBot="1">
      <c r="B28" s="7" t="s">
        <v>63</v>
      </c>
      <c r="C28" s="43">
        <f t="shared" ref="C28:O28" si="9">C7-C23</f>
        <v>0</v>
      </c>
      <c r="D28" s="43">
        <f t="shared" si="9"/>
        <v>0</v>
      </c>
      <c r="E28" s="43">
        <f t="shared" si="9"/>
        <v>0</v>
      </c>
      <c r="F28" s="43">
        <f t="shared" si="9"/>
        <v>0</v>
      </c>
      <c r="G28" s="43">
        <f t="shared" si="9"/>
        <v>0</v>
      </c>
      <c r="H28" s="43">
        <f t="shared" si="9"/>
        <v>0</v>
      </c>
      <c r="I28" s="43">
        <f t="shared" si="9"/>
        <v>0</v>
      </c>
      <c r="J28" s="43">
        <f t="shared" si="9"/>
        <v>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43">
        <f t="shared" si="9"/>
        <v>0</v>
      </c>
      <c r="O28" s="43">
        <f t="shared" si="9"/>
        <v>0</v>
      </c>
    </row>
    <row r="29" spans="2:17" ht="15" thickTop="1"/>
  </sheetData>
  <sheetProtection selectLockedCells="1"/>
  <mergeCells count="3">
    <mergeCell ref="B10:E10"/>
    <mergeCell ref="B11:D11"/>
    <mergeCell ref="B12:D12"/>
  </mergeCells>
  <conditionalFormatting sqref="C8:O8 C24:O24 C21:O21 C5:Q5">
    <cfRule type="cellIs" dxfId="13" priority="39" operator="greaterThan">
      <formula>0</formula>
    </cfRule>
    <cfRule type="cellIs" dxfId="12" priority="42" operator="lessThan">
      <formula>-$E$12</formula>
    </cfRule>
  </conditionalFormatting>
  <conditionalFormatting sqref="C8:O8 C24:O24">
    <cfRule type="cellIs" dxfId="11" priority="40" operator="lessThan">
      <formula>-$E$12</formula>
    </cfRule>
  </conditionalFormatting>
  <conditionalFormatting sqref="B27:B28">
    <cfRule type="iconSet" priority="6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7:O28">
    <cfRule type="iconSet" priority="12">
      <iconSet iconSet="3Symbols2">
        <cfvo type="percent" val="0"/>
        <cfvo type="num" val="0"/>
        <cfvo type="num" val="1"/>
      </iconSet>
    </cfRule>
  </conditionalFormatting>
  <conditionalFormatting sqref="E8:G8">
    <cfRule type="cellIs" dxfId="10" priority="11" operator="lessThan">
      <formula>0</formula>
    </cfRule>
  </conditionalFormatting>
  <conditionalFormatting sqref="F5:Q5">
    <cfRule type="cellIs" dxfId="9" priority="10" operator="lessThan">
      <formula>-$E$12</formula>
    </cfRule>
  </conditionalFormatting>
  <conditionalFormatting sqref="F5:Q5">
    <cfRule type="cellIs" dxfId="8" priority="9" operator="lessThan">
      <formula>0</formula>
    </cfRule>
  </conditionalFormatting>
  <conditionalFormatting sqref="C24:O24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C21:O21">
    <cfRule type="cellIs" dxfId="5" priority="6" operator="lessThan">
      <formula>-$E$12</formula>
    </cfRule>
  </conditionalFormatting>
  <conditionalFormatting sqref="C21:O21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D5:O5">
    <cfRule type="cellIs" dxfId="2" priority="3" operator="lessThan">
      <formula>-$E$12</formula>
    </cfRule>
  </conditionalFormatting>
  <conditionalFormatting sqref="D5:O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scale="61" fitToHeight="2" orientation="landscape" horizontalDpi="4294967293"/>
  <ignoredErrors>
    <ignoredError sqref="D5:D8 C6:C8 E5:E8 F5:F6 F7:F8 G5:G8 H5:H8 I5:I8 J5:J8 K5:K8 L5:L8 M5:M8 N5:N8 O5:O8 C21:C25 D21:D24 E21:E24 F21:F24 G21:G24 H21:H24 I21:I24 J21:J24 K21:K24 L21:L24 M21:M24 N21:N24 O21:O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showGridLines="0" zoomScale="150" zoomScaleNormal="150" workbookViewId="0">
      <selection activeCell="O2" sqref="O2"/>
    </sheetView>
  </sheetViews>
  <sheetFormatPr defaultColWidth="8.85546875" defaultRowHeight="14.25"/>
  <cols>
    <col min="1" max="1" width="8.85546875" style="19"/>
    <col min="2" max="2" width="11" style="19" customWidth="1"/>
    <col min="3" max="15" width="10.140625" style="20" bestFit="1" customWidth="1"/>
    <col min="16" max="16384" width="8.85546875" style="19"/>
  </cols>
  <sheetData>
    <row r="1" spans="1:15" ht="50.1" customHeight="1"/>
    <row r="2" spans="1:15" ht="15">
      <c r="A2" s="30" t="s">
        <v>13</v>
      </c>
      <c r="B2" s="31"/>
      <c r="C2" s="21">
        <f>SUM(C4:C61)</f>
        <v>5500</v>
      </c>
      <c r="D2" s="21">
        <f t="shared" ref="D2:O2" si="0">SUM(D4:D61)</f>
        <v>1500</v>
      </c>
      <c r="E2" s="21">
        <f t="shared" si="0"/>
        <v>1500</v>
      </c>
      <c r="F2" s="21">
        <f t="shared" si="0"/>
        <v>1500</v>
      </c>
      <c r="G2" s="21">
        <f t="shared" si="0"/>
        <v>1500</v>
      </c>
      <c r="H2" s="21">
        <f t="shared" si="0"/>
        <v>5500</v>
      </c>
      <c r="I2" s="21">
        <f t="shared" si="0"/>
        <v>1500</v>
      </c>
      <c r="J2" s="21">
        <f t="shared" si="0"/>
        <v>1500</v>
      </c>
      <c r="K2" s="21">
        <f t="shared" si="0"/>
        <v>1500</v>
      </c>
      <c r="L2" s="21">
        <f t="shared" si="0"/>
        <v>1500</v>
      </c>
      <c r="M2" s="21">
        <f t="shared" si="0"/>
        <v>1500</v>
      </c>
      <c r="N2" s="21">
        <f t="shared" si="0"/>
        <v>1500</v>
      </c>
      <c r="O2" s="21">
        <f t="shared" si="0"/>
        <v>0</v>
      </c>
    </row>
    <row r="3" spans="1:15" s="22" customFormat="1" ht="16.5" thickBot="1">
      <c r="A3" s="32"/>
      <c r="B3" s="33"/>
      <c r="C3" s="42">
        <v>43892</v>
      </c>
      <c r="D3" s="42">
        <f>C3+7</f>
        <v>43899</v>
      </c>
      <c r="E3" s="42">
        <f t="shared" ref="E3:O3" si="1">D3+7</f>
        <v>43906</v>
      </c>
      <c r="F3" s="42">
        <f t="shared" si="1"/>
        <v>43913</v>
      </c>
      <c r="G3" s="42">
        <f t="shared" si="1"/>
        <v>43920</v>
      </c>
      <c r="H3" s="42">
        <f t="shared" si="1"/>
        <v>43927</v>
      </c>
      <c r="I3" s="42">
        <f t="shared" si="1"/>
        <v>43934</v>
      </c>
      <c r="J3" s="42">
        <f t="shared" si="1"/>
        <v>43941</v>
      </c>
      <c r="K3" s="42">
        <f t="shared" si="1"/>
        <v>43948</v>
      </c>
      <c r="L3" s="42">
        <f t="shared" si="1"/>
        <v>43955</v>
      </c>
      <c r="M3" s="42">
        <f t="shared" si="1"/>
        <v>43962</v>
      </c>
      <c r="N3" s="42">
        <f t="shared" si="1"/>
        <v>43969</v>
      </c>
      <c r="O3" s="42">
        <f t="shared" si="1"/>
        <v>43976</v>
      </c>
    </row>
    <row r="4" spans="1:15" ht="15" thickTop="1">
      <c r="A4" s="28">
        <v>1</v>
      </c>
      <c r="B4" s="29"/>
      <c r="C4" s="23">
        <v>5500</v>
      </c>
      <c r="D4" s="23">
        <v>1500</v>
      </c>
      <c r="E4" s="23">
        <v>1500</v>
      </c>
      <c r="F4" s="23">
        <v>1500</v>
      </c>
      <c r="G4" s="23">
        <v>1500</v>
      </c>
      <c r="H4" s="23">
        <v>5500</v>
      </c>
      <c r="I4" s="23">
        <v>1500</v>
      </c>
      <c r="J4" s="23">
        <v>1500</v>
      </c>
      <c r="K4" s="23">
        <v>1500</v>
      </c>
      <c r="L4" s="23">
        <v>1500</v>
      </c>
      <c r="M4" s="23">
        <v>1500</v>
      </c>
      <c r="N4" s="23">
        <v>1500</v>
      </c>
      <c r="O4" s="23"/>
    </row>
    <row r="5" spans="1:15">
      <c r="A5" s="28"/>
      <c r="B5" s="2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>
      <c r="A6" s="28"/>
      <c r="B6" s="2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>
      <c r="A7" s="28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>
      <c r="A8" s="28"/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>
      <c r="A9" s="28"/>
      <c r="B9" s="2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>
      <c r="A10" s="28"/>
      <c r="B10" s="2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>
      <c r="A11" s="28"/>
      <c r="B11" s="2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A12" s="28"/>
      <c r="B12" s="2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>
      <c r="A13" s="28"/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>
      <c r="A14" s="28"/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>
      <c r="A15" s="28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>
      <c r="A16" s="28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>
      <c r="A17" s="28"/>
      <c r="B17" s="2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>
      <c r="A18" s="28"/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>
      <c r="A19" s="28"/>
      <c r="B19" s="2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>
      <c r="A20" s="28"/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>
      <c r="A21" s="28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>
      <c r="A22" s="28"/>
      <c r="B22" s="2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>
      <c r="A23" s="28"/>
      <c r="B23" s="2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>
      <c r="A24" s="28"/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>
      <c r="A25" s="28"/>
      <c r="B25" s="2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>
      <c r="A26" s="28"/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s="28"/>
      <c r="B27" s="2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>
      <c r="A28" s="28"/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>
      <c r="A29" s="28"/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>
      <c r="A30" s="28"/>
      <c r="B30" s="2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>
      <c r="A31" s="28"/>
      <c r="B31" s="2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>
      <c r="A32" s="28"/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>
      <c r="A33" s="28"/>
      <c r="B33" s="2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>
      <c r="A34" s="28"/>
      <c r="B34" s="2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>
      <c r="A35" s="28"/>
      <c r="B35" s="2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>
      <c r="A36" s="28"/>
      <c r="B36" s="2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>
      <c r="A37" s="28"/>
      <c r="B37" s="2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>
      <c r="A38" s="28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>
      <c r="A39" s="28"/>
      <c r="B39" s="2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>
      <c r="A40" s="28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>
      <c r="A41" s="28"/>
      <c r="B41" s="2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>
      <c r="A43" s="28"/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>
      <c r="A44" s="28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>
      <c r="A45" s="28"/>
      <c r="B45" s="2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>
      <c r="A46" s="28"/>
      <c r="B46" s="2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>
      <c r="A47" s="28"/>
      <c r="B47" s="2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A48" s="28"/>
      <c r="B48" s="2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>
      <c r="A49" s="28"/>
      <c r="B49" s="2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>
      <c r="A50" s="28"/>
      <c r="B50" s="2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>
      <c r="A51" s="28"/>
      <c r="B51" s="2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>
      <c r="A52" s="28"/>
      <c r="B52" s="2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>
      <c r="A53" s="28"/>
      <c r="B53" s="2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>
      <c r="A54" s="28"/>
      <c r="B54" s="2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>
      <c r="A55" s="28"/>
      <c r="B55" s="2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>
      <c r="A56" s="28"/>
      <c r="B56" s="2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>
      <c r="A57" s="28"/>
      <c r="B57" s="2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>
      <c r="A58" s="28"/>
      <c r="B58" s="2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>
      <c r="A59" s="28"/>
      <c r="B59" s="2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>
      <c r="A60" s="28"/>
      <c r="B60" s="2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</sheetData>
  <sheetProtection selectLockedCells="1"/>
  <mergeCells count="59">
    <mergeCell ref="A58:B58"/>
    <mergeCell ref="A59:B59"/>
    <mergeCell ref="A60:B60"/>
    <mergeCell ref="A2:B2"/>
    <mergeCell ref="A3:B3"/>
    <mergeCell ref="A52:B52"/>
    <mergeCell ref="A53:B53"/>
    <mergeCell ref="A54:B54"/>
    <mergeCell ref="A55:B55"/>
    <mergeCell ref="A56:B56"/>
    <mergeCell ref="A44:B44"/>
    <mergeCell ref="A45:B45"/>
    <mergeCell ref="A57:B57"/>
    <mergeCell ref="A46:B46"/>
    <mergeCell ref="A47:B47"/>
    <mergeCell ref="A48:B48"/>
    <mergeCell ref="A49:B49"/>
    <mergeCell ref="A50:B50"/>
    <mergeCell ref="A51:B51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4:B4"/>
    <mergeCell ref="A6:B6"/>
    <mergeCell ref="A7:B7"/>
    <mergeCell ref="A8:B8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0"/>
  <sheetViews>
    <sheetView showGridLines="0" zoomScale="150" zoomScaleNormal="150" workbookViewId="0">
      <selection activeCell="D10" sqref="D10"/>
    </sheetView>
  </sheetViews>
  <sheetFormatPr defaultColWidth="8.85546875" defaultRowHeight="14.25"/>
  <cols>
    <col min="1" max="1" width="11.42578125" style="19" customWidth="1"/>
    <col min="2" max="2" width="8.85546875" style="19"/>
    <col min="3" max="15" width="10.140625" style="20" bestFit="1" customWidth="1"/>
    <col min="16" max="16384" width="8.85546875" style="19"/>
  </cols>
  <sheetData>
    <row r="1" spans="1:15" ht="50.1" customHeight="1"/>
    <row r="2" spans="1:15" ht="15">
      <c r="A2" s="30" t="s">
        <v>13</v>
      </c>
      <c r="B2" s="31"/>
      <c r="C2" s="21">
        <f>SUM(C4:C61)</f>
        <v>7500</v>
      </c>
      <c r="D2" s="21">
        <f t="shared" ref="D2:O2" si="0">SUM(D4:D61)</f>
        <v>7500</v>
      </c>
      <c r="E2" s="21">
        <f t="shared" si="0"/>
        <v>7500</v>
      </c>
      <c r="F2" s="21">
        <f t="shared" si="0"/>
        <v>7500</v>
      </c>
      <c r="G2" s="21">
        <f t="shared" si="0"/>
        <v>7000</v>
      </c>
      <c r="H2" s="21">
        <f t="shared" si="0"/>
        <v>7500</v>
      </c>
      <c r="I2" s="21">
        <f t="shared" si="0"/>
        <v>6000</v>
      </c>
      <c r="J2" s="21">
        <f t="shared" si="0"/>
        <v>6000</v>
      </c>
      <c r="K2" s="21">
        <f t="shared" si="0"/>
        <v>6000</v>
      </c>
      <c r="L2" s="21">
        <f t="shared" si="0"/>
        <v>7500</v>
      </c>
      <c r="M2" s="21">
        <f t="shared" si="0"/>
        <v>6000</v>
      </c>
      <c r="N2" s="21">
        <f t="shared" si="0"/>
        <v>6000</v>
      </c>
      <c r="O2" s="21">
        <f t="shared" si="0"/>
        <v>6000</v>
      </c>
    </row>
    <row r="3" spans="1:15" s="22" customFormat="1" ht="16.5" thickBot="1">
      <c r="A3" s="35"/>
      <c r="B3" s="36"/>
      <c r="C3" s="42">
        <v>43892</v>
      </c>
      <c r="D3" s="42">
        <f>C3+7</f>
        <v>43899</v>
      </c>
      <c r="E3" s="42">
        <f t="shared" ref="E3:O3" si="1">D3+7</f>
        <v>43906</v>
      </c>
      <c r="F3" s="42">
        <f t="shared" si="1"/>
        <v>43913</v>
      </c>
      <c r="G3" s="42">
        <f t="shared" si="1"/>
        <v>43920</v>
      </c>
      <c r="H3" s="42">
        <f t="shared" si="1"/>
        <v>43927</v>
      </c>
      <c r="I3" s="42">
        <f t="shared" si="1"/>
        <v>43934</v>
      </c>
      <c r="J3" s="42">
        <f t="shared" si="1"/>
        <v>43941</v>
      </c>
      <c r="K3" s="42">
        <f t="shared" si="1"/>
        <v>43948</v>
      </c>
      <c r="L3" s="42">
        <f t="shared" si="1"/>
        <v>43955</v>
      </c>
      <c r="M3" s="42">
        <f t="shared" si="1"/>
        <v>43962</v>
      </c>
      <c r="N3" s="42">
        <f t="shared" si="1"/>
        <v>43969</v>
      </c>
      <c r="O3" s="42">
        <f t="shared" si="1"/>
        <v>43976</v>
      </c>
    </row>
    <row r="4" spans="1:15" ht="15" thickTop="1">
      <c r="A4" s="34" t="s">
        <v>67</v>
      </c>
      <c r="B4" s="34"/>
      <c r="C4" s="23">
        <v>2500</v>
      </c>
      <c r="D4" s="23">
        <f>C4</f>
        <v>2500</v>
      </c>
      <c r="E4" s="23">
        <f>D4</f>
        <v>2500</v>
      </c>
      <c r="F4" s="23">
        <f>E4</f>
        <v>2500</v>
      </c>
      <c r="G4" s="23">
        <v>2000</v>
      </c>
      <c r="H4" s="23">
        <f>G4</f>
        <v>2000</v>
      </c>
      <c r="I4" s="23">
        <f>H4</f>
        <v>2000</v>
      </c>
      <c r="J4" s="23">
        <f t="shared" ref="J4:O4" si="2">I4</f>
        <v>2000</v>
      </c>
      <c r="K4" s="23">
        <f t="shared" si="2"/>
        <v>2000</v>
      </c>
      <c r="L4" s="23">
        <f t="shared" si="2"/>
        <v>2000</v>
      </c>
      <c r="M4" s="23">
        <f t="shared" si="2"/>
        <v>2000</v>
      </c>
      <c r="N4" s="23">
        <f t="shared" si="2"/>
        <v>2000</v>
      </c>
      <c r="O4" s="23">
        <f t="shared" si="2"/>
        <v>2000</v>
      </c>
    </row>
    <row r="5" spans="1:15">
      <c r="A5" s="34" t="s">
        <v>65</v>
      </c>
      <c r="B5" s="34"/>
      <c r="C5" s="23">
        <v>5000</v>
      </c>
      <c r="D5" s="23"/>
      <c r="E5" s="23"/>
      <c r="F5" s="23"/>
      <c r="G5" s="23"/>
      <c r="H5" s="23">
        <v>5500</v>
      </c>
      <c r="I5" s="23"/>
      <c r="J5" s="23"/>
      <c r="K5" s="23"/>
      <c r="L5" s="23">
        <f>H5</f>
        <v>5500</v>
      </c>
      <c r="M5" s="23"/>
      <c r="N5" s="23"/>
      <c r="O5" s="23"/>
    </row>
    <row r="6" spans="1:15">
      <c r="A6" s="34" t="s">
        <v>66</v>
      </c>
      <c r="B6" s="34"/>
      <c r="C6" s="23"/>
      <c r="D6" s="23">
        <v>5000</v>
      </c>
      <c r="E6" s="23">
        <v>5000</v>
      </c>
      <c r="F6" s="23">
        <v>5000</v>
      </c>
      <c r="G6" s="23">
        <v>5000</v>
      </c>
      <c r="H6" s="23"/>
      <c r="I6" s="23">
        <v>4000</v>
      </c>
      <c r="J6" s="23">
        <f>I6</f>
        <v>4000</v>
      </c>
      <c r="K6" s="23">
        <f>J6</f>
        <v>4000</v>
      </c>
      <c r="L6" s="23"/>
      <c r="M6" s="23">
        <v>4000</v>
      </c>
      <c r="N6" s="23">
        <f>M6</f>
        <v>4000</v>
      </c>
      <c r="O6" s="23">
        <f>N6</f>
        <v>4000</v>
      </c>
    </row>
    <row r="7" spans="1:15">
      <c r="A7" s="34"/>
      <c r="B7" s="3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>
      <c r="A8" s="34"/>
      <c r="B8" s="3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>
      <c r="A9" s="34"/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>
      <c r="A10" s="34"/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>
      <c r="A11" s="34"/>
      <c r="B11" s="3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A12" s="34"/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>
      <c r="A13" s="34"/>
      <c r="B13" s="3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>
      <c r="A14" s="34"/>
      <c r="B14" s="3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>
      <c r="A15" s="34"/>
      <c r="B15" s="3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>
      <c r="A16" s="34"/>
      <c r="B16" s="3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>
      <c r="A17" s="34"/>
      <c r="B17" s="3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>
      <c r="A18" s="34"/>
      <c r="B18" s="3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>
      <c r="A19" s="34"/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>
      <c r="A20" s="34"/>
      <c r="B20" s="3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>
      <c r="A21" s="34"/>
      <c r="B21" s="3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>
      <c r="A22" s="34"/>
      <c r="B22" s="3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>
      <c r="A23" s="34"/>
      <c r="B23" s="3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>
      <c r="A24" s="34"/>
      <c r="B24" s="3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>
      <c r="A25" s="34"/>
      <c r="B25" s="3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>
      <c r="A26" s="34"/>
      <c r="B26" s="3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s="34"/>
      <c r="B27" s="3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>
      <c r="A28" s="34"/>
      <c r="B28" s="3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>
      <c r="A29" s="34"/>
      <c r="B29" s="3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>
      <c r="A30" s="34"/>
      <c r="B30" s="3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>
      <c r="A31" s="34"/>
      <c r="B31" s="3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>
      <c r="A32" s="34"/>
      <c r="B32" s="3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>
      <c r="A33" s="34"/>
      <c r="B33" s="3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>
      <c r="A34" s="34"/>
      <c r="B34" s="3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>
      <c r="A35" s="34"/>
      <c r="B35" s="3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>
      <c r="A36" s="34"/>
      <c r="B36" s="3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>
      <c r="A37" s="34"/>
      <c r="B37" s="3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>
      <c r="A38" s="34"/>
      <c r="B38" s="3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>
      <c r="A39" s="34"/>
      <c r="B39" s="3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>
      <c r="A40" s="34"/>
      <c r="B40" s="3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>
      <c r="A41" s="34"/>
      <c r="B41" s="3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>
      <c r="A42" s="34"/>
      <c r="B42" s="3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>
      <c r="A43" s="34"/>
      <c r="B43" s="3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>
      <c r="A44" s="34"/>
      <c r="B44" s="3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>
      <c r="A45" s="34"/>
      <c r="B45" s="3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>
      <c r="A46" s="34"/>
      <c r="B46" s="3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>
      <c r="A47" s="34"/>
      <c r="B47" s="3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A48" s="34"/>
      <c r="B48" s="3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>
      <c r="A49" s="34"/>
      <c r="B49" s="3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>
      <c r="A50" s="34"/>
      <c r="B50" s="3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>
      <c r="A51" s="34"/>
      <c r="B51" s="3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>
      <c r="A52" s="34"/>
      <c r="B52" s="3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>
      <c r="A53" s="34"/>
      <c r="B53" s="3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>
      <c r="A54" s="34"/>
      <c r="B54" s="3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>
      <c r="A55" s="34"/>
      <c r="B55" s="3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>
      <c r="A56" s="34"/>
      <c r="B56" s="3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>
      <c r="A57" s="34"/>
      <c r="B57" s="3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>
      <c r="A58" s="34"/>
      <c r="B58" s="3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>
      <c r="A59" s="34"/>
      <c r="B59" s="3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>
      <c r="A60" s="34"/>
      <c r="B60" s="3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</sheetData>
  <sheetProtection selectLockedCells="1"/>
  <mergeCells count="59">
    <mergeCell ref="A58:B58"/>
    <mergeCell ref="A59:B59"/>
    <mergeCell ref="A60:B60"/>
    <mergeCell ref="A2:B2"/>
    <mergeCell ref="A3:B3"/>
    <mergeCell ref="A52:B52"/>
    <mergeCell ref="A53:B53"/>
    <mergeCell ref="A54:B54"/>
    <mergeCell ref="A55:B55"/>
    <mergeCell ref="A56:B56"/>
    <mergeCell ref="A44:B44"/>
    <mergeCell ref="A45:B45"/>
    <mergeCell ref="A57:B57"/>
    <mergeCell ref="A46:B46"/>
    <mergeCell ref="A47:B47"/>
    <mergeCell ref="A48:B48"/>
    <mergeCell ref="A49:B49"/>
    <mergeCell ref="A50:B50"/>
    <mergeCell ref="A51:B51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Forecast</vt:lpstr>
      <vt:lpstr>Inflow</vt:lpstr>
      <vt:lpstr>OutFlow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Spiers</dc:creator>
  <cp:lastModifiedBy>Shane Spiers</cp:lastModifiedBy>
  <dcterms:created xsi:type="dcterms:W3CDTF">2008-06-29T05:54:55Z</dcterms:created>
  <dcterms:modified xsi:type="dcterms:W3CDTF">2020-04-04T09:57:16Z</dcterms:modified>
</cp:coreProperties>
</file>